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online.sharepoint.com/sites/ccg_prim/4/Commissioning/Universal Offer/UO Specifications/Specs for FOI/"/>
    </mc:Choice>
  </mc:AlternateContent>
  <xr:revisionPtr revIDLastSave="55" documentId="8_{587F4FC6-F244-45A7-88E3-9D03BC63F7F9}" xr6:coauthVersionLast="47" xr6:coauthVersionMax="47" xr10:uidLastSave="{5328E5F2-1684-467B-B241-6BED5A0A1D81}"/>
  <bookViews>
    <workbookView xWindow="-23148" yWindow="-108" windowWidth="23256" windowHeight="12456" xr2:uid="{3EB0F18B-88CF-4A8A-9F3F-4E3AA4A1E4F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6" i="1"/>
  <c r="F30" i="1" l="1"/>
  <c r="F29" i="1"/>
  <c r="E29" i="1"/>
  <c r="F28" i="1"/>
  <c r="E28" i="1"/>
  <c r="F27" i="1"/>
  <c r="F26" i="1"/>
  <c r="F25" i="1"/>
  <c r="F24" i="1"/>
  <c r="E24" i="1"/>
  <c r="F23" i="1"/>
  <c r="F22" i="1"/>
  <c r="F21" i="1"/>
  <c r="F20" i="1"/>
  <c r="F19" i="1"/>
  <c r="F18" i="1"/>
  <c r="F17" i="1"/>
  <c r="F16" i="1"/>
  <c r="E16" i="1"/>
  <c r="F15" i="1"/>
  <c r="F14" i="1"/>
  <c r="E14" i="1"/>
  <c r="F13" i="1"/>
  <c r="F12" i="1"/>
  <c r="F11" i="1"/>
  <c r="E11" i="1"/>
  <c r="F10" i="1"/>
  <c r="F9" i="1"/>
  <c r="F8" i="1"/>
  <c r="F7" i="1"/>
  <c r="F5" i="1"/>
  <c r="F4" i="1"/>
  <c r="E4" i="1"/>
  <c r="F3" i="1"/>
  <c r="F2" i="1"/>
  <c r="B30" i="1" l="1"/>
  <c r="E30" i="1" s="1"/>
  <c r="B27" i="1"/>
  <c r="E27" i="1" s="1"/>
  <c r="B26" i="1"/>
  <c r="E26" i="1" s="1"/>
  <c r="B25" i="1"/>
  <c r="E25" i="1" s="1"/>
  <c r="B23" i="1"/>
  <c r="E23" i="1" s="1"/>
  <c r="B22" i="1"/>
  <c r="E22" i="1" s="1"/>
  <c r="B21" i="1"/>
  <c r="E21" i="1" s="1"/>
  <c r="B20" i="1"/>
  <c r="E20" i="1" s="1"/>
  <c r="B19" i="1"/>
  <c r="E19" i="1" s="1"/>
  <c r="B18" i="1"/>
  <c r="E18" i="1" s="1"/>
  <c r="B17" i="1"/>
  <c r="E17" i="1" s="1"/>
  <c r="B15" i="1"/>
  <c r="E15" i="1" s="1"/>
  <c r="B13" i="1"/>
  <c r="E13" i="1" s="1"/>
  <c r="B12" i="1"/>
  <c r="E12" i="1" s="1"/>
  <c r="B10" i="1"/>
  <c r="E10" i="1" s="1"/>
  <c r="B9" i="1"/>
  <c r="E9" i="1" s="1"/>
  <c r="B8" i="1"/>
  <c r="E8" i="1" s="1"/>
  <c r="B7" i="1"/>
  <c r="E7" i="1" s="1"/>
  <c r="E5" i="1"/>
  <c r="B3" i="1"/>
  <c r="E3" i="1" s="1"/>
  <c r="B2" i="1"/>
  <c r="E2" i="1" s="1"/>
</calcChain>
</file>

<file path=xl/sharedStrings.xml><?xml version="1.0" encoding="utf-8"?>
<sst xmlns="http://schemas.openxmlformats.org/spreadsheetml/2006/main" count="65" uniqueCount="40">
  <si>
    <t>Total budget allocated 2023/24</t>
  </si>
  <si>
    <t>Total budget allocated 2024/25</t>
  </si>
  <si>
    <t>Eligible patients 2024/25 (estimate)</t>
  </si>
  <si>
    <t>Maximum payment per eligible patient 2023/24</t>
  </si>
  <si>
    <t>Maximum payment per eligible patient 2024/25</t>
  </si>
  <si>
    <t>Link to full specification (if applicable)</t>
  </si>
  <si>
    <t>NAME OF LES/LCS</t>
  </si>
  <si>
    <t>24hr Blood Pressure</t>
  </si>
  <si>
    <t>Anti Psychotic Meds Reviews &amp; Health Checks</t>
  </si>
  <si>
    <t>Anti-Coag DOACs</t>
  </si>
  <si>
    <t>Anti-Coag Warfarin</t>
  </si>
  <si>
    <t>CBT</t>
  </si>
  <si>
    <t>Conversion of Insulin</t>
  </si>
  <si>
    <t>Denosumab Injection</t>
  </si>
  <si>
    <t>Diabetes-Insulin (GTT)</t>
  </si>
  <si>
    <t>Ear Irrigation</t>
  </si>
  <si>
    <t>ECGs</t>
  </si>
  <si>
    <t>ELF Testing &amp; Recall and Liver Pathway</t>
  </si>
  <si>
    <t>Faciliation of Admission Avoidance</t>
  </si>
  <si>
    <t>Hepatitis B Vacs</t>
  </si>
  <si>
    <t>Leg Ulcers</t>
  </si>
  <si>
    <t>LTC / EOL Quality Improvement Framework</t>
  </si>
  <si>
    <t>Minor Injuries</t>
  </si>
  <si>
    <t>Multiple Sclerosis</t>
  </si>
  <si>
    <t>Nursing Home</t>
  </si>
  <si>
    <t>Phlebotomy</t>
  </si>
  <si>
    <t>Physical Health Checks SMIs</t>
  </si>
  <si>
    <t>Practice Agreement</t>
  </si>
  <si>
    <t>Prophylactic Antibiotics for Meningococcal</t>
  </si>
  <si>
    <t>Prostap / Zoladez</t>
  </si>
  <si>
    <t>PSA Monitoring</t>
  </si>
  <si>
    <t>Spirometry</t>
  </si>
  <si>
    <t>Wound Care</t>
  </si>
  <si>
    <t>Bariatric Surgery Follow Up</t>
  </si>
  <si>
    <t>Spec not available, service delivered in accordance with NICE guidance</t>
  </si>
  <si>
    <t>See folder</t>
  </si>
  <si>
    <t>IUS for Menorrhagia &amp; HRT</t>
  </si>
  <si>
    <t>Shared Care Drug Monitoring</t>
  </si>
  <si>
    <t>Service ended in June 2024 - spec not available</t>
  </si>
  <si>
    <t>Service ended in June 2024 - spec in folder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</si>
</sst>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6" fontId="0" fillId="0" borderId="0" xfId="0" applyNumberForma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9online.sharepoint.com/sites/ccg_fin/7/Management%20Accounts/Month%20End%20Reports/M12/Primary%20Care%20Reporting%20Month%2012%2023-24.xlsx" TargetMode="External"/><Relationship Id="rId1" Type="http://schemas.openxmlformats.org/officeDocument/2006/relationships/externalLinkPath" Target="/sites/ccg_fin/7/Management%20Accounts/Month%20End%20Reports/M12/Primary%20Care%20Reporting%20Month%2012%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okups"/>
      <sheetName val="Summary by Cost Centre"/>
      <sheetName val="Delegated by Categories"/>
      <sheetName val="Central Drugs"/>
      <sheetName val="Commissioning Schemes Summary"/>
      <sheetName val="Commissioning Schemes"/>
      <sheetName val="FOT Comm Schemes"/>
      <sheetName val="Local Incentive Schemes"/>
      <sheetName val="LIS Summary"/>
      <sheetName val="GP Investment"/>
      <sheetName val="Out of Hours"/>
      <sheetName val="FOT PCT"/>
      <sheetName val="PC Transformation Summary"/>
      <sheetName val="PCT IFR analysis"/>
      <sheetName val="PCT PCARP Cloud based telephony"/>
      <sheetName val="PC Transformation"/>
      <sheetName val="FOT Prescribing"/>
      <sheetName val="Prescribing"/>
      <sheetName val="FOT Oxy"/>
      <sheetName val="Oxygen"/>
      <sheetName val="FOT GPIT"/>
      <sheetName val="GPIT by Category"/>
      <sheetName val="GPIT Summary"/>
      <sheetName val="GPIT"/>
      <sheetName val="FOT GP Other Comm"/>
      <sheetName val="GP Other Comm"/>
      <sheetName val="PC Programme Summary"/>
      <sheetName val="Primary Care Programme"/>
      <sheetName val="Delegated GP"/>
      <sheetName val="Delegated GP Summary"/>
      <sheetName val="POD Delegated Ophthalmic"/>
      <sheetName val="POD Delegated Community Dental"/>
      <sheetName val="POD - Delegated Primary Dental"/>
      <sheetName val="POD Delegated Secondary Dental"/>
      <sheetName val="POD Delegated Property Costs"/>
      <sheetName val="POD Delegated Primary Care IT"/>
      <sheetName val="Forecasts"/>
      <sheetName val="BneWorkBookProperties"/>
      <sheetName val="BneLog"/>
      <sheetName val="ARRS Summary"/>
      <sheetName val="ARRS by PCN &amp; Role"/>
      <sheetName val="ARRS Revised Budgets"/>
      <sheetName val="ARRS by Role"/>
      <sheetName val="ARRS IFR workings"/>
      <sheetName val="Summary by Cost Centre (2)"/>
      <sheetName val="PCC Summary Old "/>
      <sheetName val="PCF Summary"/>
      <sheetName val=" PCC Delegated GP"/>
      <sheetName val="PCC Enhanced Services"/>
      <sheetName val="PCC POD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7">
          <cell r="D17" t="str">
            <v>ECGs</v>
          </cell>
          <cell r="E17">
            <v>40901</v>
          </cell>
          <cell r="F17">
            <v>38386.639999999992</v>
          </cell>
          <cell r="G17">
            <v>2514.3600000000088</v>
          </cell>
          <cell r="H17">
            <v>490964</v>
          </cell>
          <cell r="I17">
            <v>457055.8600000001</v>
          </cell>
          <cell r="J17">
            <v>33908.139999999839</v>
          </cell>
          <cell r="K17">
            <v>490964</v>
          </cell>
        </row>
        <row r="18">
          <cell r="D18" t="str">
            <v>LTC / EOL Quality Improvement Framework</v>
          </cell>
          <cell r="E18">
            <v>238328</v>
          </cell>
          <cell r="F18">
            <v>233782.41999999998</v>
          </cell>
          <cell r="G18">
            <v>4545.5799999999908</v>
          </cell>
          <cell r="H18">
            <v>2859957</v>
          </cell>
          <cell r="I18">
            <v>2806177.7600000007</v>
          </cell>
          <cell r="J18">
            <v>53779.239999999016</v>
          </cell>
          <cell r="K18">
            <v>2859957</v>
          </cell>
        </row>
        <row r="19">
          <cell r="D19" t="str">
            <v>Membership Agreement (Fixed &amp; Capitated)</v>
          </cell>
          <cell r="E19">
            <v>68320</v>
          </cell>
          <cell r="F19">
            <v>67180.160000000018</v>
          </cell>
          <cell r="G19">
            <v>1139.8399999999911</v>
          </cell>
          <cell r="H19">
            <v>819862</v>
          </cell>
          <cell r="I19">
            <v>806520.25999999954</v>
          </cell>
          <cell r="J19">
            <v>13341.739999999892</v>
          </cell>
          <cell r="K19">
            <v>819862</v>
          </cell>
        </row>
        <row r="20">
          <cell r="D20" t="str">
            <v>Nursing Home</v>
          </cell>
          <cell r="E20">
            <v>101432</v>
          </cell>
          <cell r="F20">
            <v>121936.66</v>
          </cell>
          <cell r="G20">
            <v>-20504.66</v>
          </cell>
          <cell r="H20">
            <v>1217173</v>
          </cell>
          <cell r="I20">
            <v>1260257.76</v>
          </cell>
          <cell r="J20">
            <v>-43084.760000000046</v>
          </cell>
          <cell r="K20">
            <v>1217173</v>
          </cell>
        </row>
        <row r="21">
          <cell r="D21" t="str">
            <v>Phlebotomy</v>
          </cell>
          <cell r="E21">
            <v>142689</v>
          </cell>
          <cell r="F21">
            <v>138377.61999999997</v>
          </cell>
          <cell r="G21">
            <v>4311.3800000000056</v>
          </cell>
          <cell r="H21">
            <v>1712246</v>
          </cell>
          <cell r="I21">
            <v>1658495.4400000004</v>
          </cell>
          <cell r="J21">
            <v>53750.559999999561</v>
          </cell>
          <cell r="K21">
            <v>1712246</v>
          </cell>
        </row>
        <row r="22">
          <cell r="D22" t="str">
            <v>Prostap / Zoladez</v>
          </cell>
          <cell r="E22">
            <v>25573</v>
          </cell>
          <cell r="F22">
            <v>25451.809999999994</v>
          </cell>
          <cell r="G22">
            <v>121.1900000000025</v>
          </cell>
          <cell r="H22">
            <v>306854</v>
          </cell>
          <cell r="I22">
            <v>305576.29000000015</v>
          </cell>
          <cell r="J22">
            <v>1277.7099999998031</v>
          </cell>
          <cell r="K22">
            <v>306854</v>
          </cell>
        </row>
        <row r="23">
          <cell r="D23" t="str">
            <v>Shared Care / DMARDS</v>
          </cell>
          <cell r="E23">
            <v>126160</v>
          </cell>
          <cell r="F23">
            <v>79317.59</v>
          </cell>
          <cell r="G23">
            <v>46842.410000000011</v>
          </cell>
          <cell r="H23">
            <v>1513996</v>
          </cell>
          <cell r="I23">
            <v>908529.12000000023</v>
          </cell>
          <cell r="J23">
            <v>605466.87999999977</v>
          </cell>
          <cell r="K23">
            <v>1513996</v>
          </cell>
        </row>
        <row r="24">
          <cell r="D24" t="str">
            <v>Wound Care</v>
          </cell>
          <cell r="E24">
            <v>148816</v>
          </cell>
          <cell r="F24">
            <v>145512.56</v>
          </cell>
          <cell r="G24">
            <v>3303.4399999999996</v>
          </cell>
          <cell r="H24">
            <v>1785889</v>
          </cell>
          <cell r="I24">
            <v>1762427.0800000005</v>
          </cell>
          <cell r="J24">
            <v>23461.919999999427</v>
          </cell>
          <cell r="K24">
            <v>1785889</v>
          </cell>
        </row>
        <row r="25">
          <cell r="E25">
            <v>892219</v>
          </cell>
          <cell r="F25">
            <v>849945.46</v>
          </cell>
          <cell r="G25">
            <v>42273.540000000015</v>
          </cell>
          <cell r="H25">
            <v>10706941</v>
          </cell>
          <cell r="I25">
            <v>9965039.5700000022</v>
          </cell>
          <cell r="J25">
            <v>741901.42999999726</v>
          </cell>
          <cell r="K25">
            <v>10706941</v>
          </cell>
        </row>
        <row r="26">
          <cell r="D26" t="str">
            <v>Anti-Coag DOACs - Follow Up</v>
          </cell>
          <cell r="E26">
            <v>89896</v>
          </cell>
          <cell r="F26">
            <v>127492.4999999999</v>
          </cell>
          <cell r="G26">
            <v>-37596.499999999927</v>
          </cell>
          <cell r="H26">
            <v>1078708</v>
          </cell>
          <cell r="I26">
            <v>1029051.3599999998</v>
          </cell>
          <cell r="J26">
            <v>49656.640000000225</v>
          </cell>
          <cell r="K26">
            <v>1078708</v>
          </cell>
        </row>
        <row r="27">
          <cell r="D27" t="str">
            <v>Anti-Coag DOACs - New</v>
          </cell>
          <cell r="E27">
            <v>38554</v>
          </cell>
          <cell r="F27">
            <v>20812.759999999995</v>
          </cell>
          <cell r="G27">
            <v>17741.240000000005</v>
          </cell>
          <cell r="H27">
            <v>462582</v>
          </cell>
          <cell r="I27">
            <v>350543.85999999993</v>
          </cell>
          <cell r="J27">
            <v>112038.1400000001</v>
          </cell>
          <cell r="K27">
            <v>462582</v>
          </cell>
        </row>
        <row r="28">
          <cell r="D28" t="str">
            <v>Anti-Coag Warfarin</v>
          </cell>
          <cell r="E28">
            <v>-67313.13</v>
          </cell>
          <cell r="F28">
            <v>15700.539999999995</v>
          </cell>
          <cell r="G28">
            <v>-83013.67</v>
          </cell>
          <cell r="H28">
            <v>306290.87</v>
          </cell>
          <cell r="I28">
            <v>296467.20000000001</v>
          </cell>
          <cell r="J28">
            <v>9823.6699999999855</v>
          </cell>
          <cell r="K28">
            <v>306290.87</v>
          </cell>
        </row>
        <row r="29">
          <cell r="D29" t="str">
            <v>IUS for Menorrhagia consultation &amp; insertion</v>
          </cell>
          <cell r="E29">
            <v>8921</v>
          </cell>
          <cell r="F29">
            <v>11592.47</v>
          </cell>
          <cell r="G29">
            <v>-2671.4699999999993</v>
          </cell>
          <cell r="H29">
            <v>107008</v>
          </cell>
          <cell r="I29">
            <v>141548.15</v>
          </cell>
          <cell r="J29">
            <v>-34540.149999999994</v>
          </cell>
          <cell r="K29">
            <v>107008</v>
          </cell>
        </row>
        <row r="30">
          <cell r="D30" t="str">
            <v>IUS for Menorrhagia Removal</v>
          </cell>
          <cell r="E30">
            <v>0</v>
          </cell>
          <cell r="F30">
            <v>903.99</v>
          </cell>
          <cell r="G30">
            <v>-903.99</v>
          </cell>
          <cell r="H30">
            <v>0</v>
          </cell>
          <cell r="I30">
            <v>8880.25</v>
          </cell>
          <cell r="J30">
            <v>-8880.25</v>
          </cell>
          <cell r="K30">
            <v>0</v>
          </cell>
        </row>
        <row r="31">
          <cell r="D31" t="str">
            <v>Physical Health Checks SMIs</v>
          </cell>
          <cell r="E31">
            <v>32980</v>
          </cell>
          <cell r="F31">
            <v>5098.0999999999985</v>
          </cell>
          <cell r="G31">
            <v>27881.9</v>
          </cell>
          <cell r="H31">
            <v>395793</v>
          </cell>
          <cell r="I31">
            <v>214319.51999999987</v>
          </cell>
          <cell r="J31">
            <v>181473.48000000013</v>
          </cell>
          <cell r="K31">
            <v>395793</v>
          </cell>
        </row>
        <row r="32">
          <cell r="E32">
            <v>103037.87</v>
          </cell>
          <cell r="F32">
            <v>181600.3599999999</v>
          </cell>
          <cell r="G32">
            <v>-78562.489999999932</v>
          </cell>
          <cell r="H32">
            <v>2350381.87</v>
          </cell>
          <cell r="I32">
            <v>2040810.3399999994</v>
          </cell>
          <cell r="J32">
            <v>309571.53000000044</v>
          </cell>
          <cell r="K32">
            <v>2350381.87</v>
          </cell>
        </row>
        <row r="33">
          <cell r="D33" t="str">
            <v>Androgen Deprivation</v>
          </cell>
          <cell r="E33">
            <v>2092</v>
          </cell>
          <cell r="F33">
            <v>0</v>
          </cell>
          <cell r="G33">
            <v>2092</v>
          </cell>
          <cell r="H33">
            <v>25071</v>
          </cell>
          <cell r="I33">
            <v>980.56</v>
          </cell>
          <cell r="J33">
            <v>24090.44</v>
          </cell>
          <cell r="K33">
            <v>25071</v>
          </cell>
        </row>
        <row r="34">
          <cell r="D34" t="str">
            <v>Anti-Coag Warfarin - Legacy</v>
          </cell>
          <cell r="E34">
            <v>101276.13</v>
          </cell>
          <cell r="F34">
            <v>7273.550000000002</v>
          </cell>
          <cell r="G34">
            <v>94002.58</v>
          </cell>
          <cell r="H34">
            <v>101276.13</v>
          </cell>
          <cell r="I34">
            <v>111756.45000000001</v>
          </cell>
          <cell r="J34">
            <v>-10480.32</v>
          </cell>
          <cell r="K34">
            <v>101276.13</v>
          </cell>
        </row>
        <row r="35">
          <cell r="D35" t="str">
            <v>Basket Of Procedures</v>
          </cell>
          <cell r="E35">
            <v>0</v>
          </cell>
          <cell r="F35">
            <v>1809.92</v>
          </cell>
          <cell r="G35">
            <v>-1809.92</v>
          </cell>
          <cell r="H35">
            <v>0</v>
          </cell>
          <cell r="I35">
            <v>21719.040000000001</v>
          </cell>
          <cell r="J35">
            <v>-21719.040000000001</v>
          </cell>
          <cell r="K35">
            <v>0</v>
          </cell>
        </row>
        <row r="36">
          <cell r="D36" t="str">
            <v>Carpel Tunnel</v>
          </cell>
          <cell r="E36">
            <v>6423</v>
          </cell>
          <cell r="F36">
            <v>6124.25</v>
          </cell>
          <cell r="G36">
            <v>298.75</v>
          </cell>
          <cell r="H36">
            <v>77087</v>
          </cell>
          <cell r="I36">
            <v>104473.44</v>
          </cell>
          <cell r="J36">
            <v>-27386.440000000002</v>
          </cell>
          <cell r="K36">
            <v>77087</v>
          </cell>
        </row>
        <row r="37">
          <cell r="D37" t="str">
            <v>CBT</v>
          </cell>
          <cell r="E37">
            <v>1262</v>
          </cell>
          <cell r="F37">
            <v>-40.909999999999997</v>
          </cell>
          <cell r="G37">
            <v>1302.9100000000001</v>
          </cell>
          <cell r="H37">
            <v>15188</v>
          </cell>
          <cell r="I37">
            <v>14798.44</v>
          </cell>
          <cell r="J37">
            <v>389.55999999999949</v>
          </cell>
          <cell r="K37">
            <v>15188</v>
          </cell>
        </row>
        <row r="38">
          <cell r="D38" t="str">
            <v>Conversion of Insulin</v>
          </cell>
          <cell r="E38">
            <v>923</v>
          </cell>
          <cell r="F38">
            <v>1535.11</v>
          </cell>
          <cell r="G38">
            <v>-612.1099999999999</v>
          </cell>
          <cell r="H38">
            <v>11021</v>
          </cell>
          <cell r="I38">
            <v>12908.29</v>
          </cell>
          <cell r="J38">
            <v>-1887.2900000000009</v>
          </cell>
          <cell r="K38">
            <v>11021</v>
          </cell>
        </row>
        <row r="39">
          <cell r="D39" t="str">
            <v>Denosumab Injection</v>
          </cell>
          <cell r="E39">
            <v>312</v>
          </cell>
          <cell r="F39">
            <v>-2157.14</v>
          </cell>
          <cell r="G39">
            <v>2469.1399999999994</v>
          </cell>
          <cell r="H39">
            <v>3766</v>
          </cell>
          <cell r="I39">
            <v>7884</v>
          </cell>
          <cell r="J39">
            <v>-4118</v>
          </cell>
          <cell r="K39">
            <v>3766</v>
          </cell>
        </row>
        <row r="40">
          <cell r="D40" t="str">
            <v>Diabetes-Insulin (GTT)</v>
          </cell>
          <cell r="E40">
            <v>10855</v>
          </cell>
          <cell r="F40">
            <v>9469.81</v>
          </cell>
          <cell r="G40">
            <v>1385.1899999999996</v>
          </cell>
          <cell r="H40">
            <v>130271</v>
          </cell>
          <cell r="I40">
            <v>115008.72000000002</v>
          </cell>
          <cell r="J40">
            <v>15262.279999999982</v>
          </cell>
          <cell r="K40">
            <v>130271</v>
          </cell>
        </row>
        <row r="41">
          <cell r="D41" t="str">
            <v>Faecal Calprotection</v>
          </cell>
          <cell r="E41">
            <v>0</v>
          </cell>
          <cell r="F41">
            <v>1866.2</v>
          </cell>
          <cell r="G41">
            <v>-1866.2</v>
          </cell>
          <cell r="H41">
            <v>0</v>
          </cell>
          <cell r="I41">
            <v>9048.010000000002</v>
          </cell>
          <cell r="J41">
            <v>-9048.010000000002</v>
          </cell>
          <cell r="K41">
            <v>0</v>
          </cell>
        </row>
        <row r="42">
          <cell r="D42" t="str">
            <v>Funny Turns</v>
          </cell>
          <cell r="E42">
            <v>988</v>
          </cell>
          <cell r="F42">
            <v>0</v>
          </cell>
          <cell r="G42">
            <v>988</v>
          </cell>
          <cell r="H42">
            <v>11801</v>
          </cell>
          <cell r="I42">
            <v>0</v>
          </cell>
          <cell r="J42">
            <v>11801</v>
          </cell>
          <cell r="K42">
            <v>11801</v>
          </cell>
        </row>
        <row r="43">
          <cell r="D43" t="str">
            <v>Insulin Mgmt</v>
          </cell>
          <cell r="E43">
            <v>0</v>
          </cell>
          <cell r="F43">
            <v>414.77</v>
          </cell>
          <cell r="G43">
            <v>-414.77</v>
          </cell>
          <cell r="H43">
            <v>0</v>
          </cell>
          <cell r="I43">
            <v>4977.3</v>
          </cell>
          <cell r="J43">
            <v>-4977.3</v>
          </cell>
          <cell r="K43">
            <v>0</v>
          </cell>
        </row>
        <row r="44">
          <cell r="D44" t="str">
            <v>Leg Ulcers</v>
          </cell>
          <cell r="E44">
            <v>267</v>
          </cell>
          <cell r="F44">
            <v>314.75</v>
          </cell>
          <cell r="G44">
            <v>-47.75</v>
          </cell>
          <cell r="H44">
            <v>3204</v>
          </cell>
          <cell r="I44">
            <v>3777</v>
          </cell>
          <cell r="J44">
            <v>-573</v>
          </cell>
          <cell r="K44">
            <v>3204</v>
          </cell>
        </row>
        <row r="45">
          <cell r="D45" t="str">
            <v>Minor Injuries</v>
          </cell>
          <cell r="E45">
            <v>14587</v>
          </cell>
          <cell r="F45">
            <v>14210.029999999999</v>
          </cell>
          <cell r="G45">
            <v>376.97000000000116</v>
          </cell>
          <cell r="H45">
            <v>175066</v>
          </cell>
          <cell r="I45">
            <v>170520.35999999996</v>
          </cell>
          <cell r="J45">
            <v>4545.6400000000431</v>
          </cell>
          <cell r="K45">
            <v>175066</v>
          </cell>
        </row>
        <row r="46">
          <cell r="D46" t="str">
            <v>Minor Surgery</v>
          </cell>
          <cell r="E46">
            <v>1980</v>
          </cell>
          <cell r="F46">
            <v>0</v>
          </cell>
          <cell r="G46">
            <v>1980</v>
          </cell>
          <cell r="H46">
            <v>23760</v>
          </cell>
          <cell r="I46">
            <v>353.52</v>
          </cell>
          <cell r="J46">
            <v>23406.48</v>
          </cell>
          <cell r="K46">
            <v>23760</v>
          </cell>
        </row>
        <row r="47">
          <cell r="D47" t="str">
            <v>Multiple Sclerosis</v>
          </cell>
          <cell r="E47">
            <v>6120</v>
          </cell>
          <cell r="F47">
            <v>5307.82</v>
          </cell>
          <cell r="G47">
            <v>812.17999999999984</v>
          </cell>
          <cell r="H47">
            <v>73429</v>
          </cell>
          <cell r="I47">
            <v>66212.530000000013</v>
          </cell>
          <cell r="J47">
            <v>7216.4699999999939</v>
          </cell>
          <cell r="K47">
            <v>73429</v>
          </cell>
        </row>
        <row r="48">
          <cell r="D48" t="str">
            <v>PSA Monitoring</v>
          </cell>
          <cell r="E48">
            <v>2929</v>
          </cell>
          <cell r="F48">
            <v>2560.3200000000002</v>
          </cell>
          <cell r="G48">
            <v>368.67999999999984</v>
          </cell>
          <cell r="H48">
            <v>35214</v>
          </cell>
          <cell r="I48">
            <v>28022.93</v>
          </cell>
          <cell r="J48">
            <v>7191.07</v>
          </cell>
          <cell r="K48">
            <v>35214</v>
          </cell>
        </row>
        <row r="49">
          <cell r="D49" t="str">
            <v>Sigmoidoscopy</v>
          </cell>
          <cell r="E49">
            <v>368</v>
          </cell>
          <cell r="F49">
            <v>556.6</v>
          </cell>
          <cell r="G49">
            <v>-188.60000000000002</v>
          </cell>
          <cell r="H49">
            <v>4482</v>
          </cell>
          <cell r="I49">
            <v>4235</v>
          </cell>
          <cell r="J49">
            <v>247</v>
          </cell>
          <cell r="K49">
            <v>4482</v>
          </cell>
        </row>
        <row r="50">
          <cell r="D50" t="str">
            <v>Vasectomies</v>
          </cell>
          <cell r="E50">
            <v>3196</v>
          </cell>
          <cell r="F50">
            <v>5525.05</v>
          </cell>
          <cell r="G50">
            <v>-2329.0500000000002</v>
          </cell>
          <cell r="H50">
            <v>38330</v>
          </cell>
          <cell r="I50">
            <v>44382.039999999994</v>
          </cell>
          <cell r="J50">
            <v>-6052.0399999999936</v>
          </cell>
          <cell r="K50">
            <v>38330</v>
          </cell>
        </row>
        <row r="51">
          <cell r="E51">
            <v>153578.13</v>
          </cell>
          <cell r="F51">
            <v>54770.130000000005</v>
          </cell>
          <cell r="G51">
            <v>98807.999999999985</v>
          </cell>
          <cell r="H51">
            <v>728966.13</v>
          </cell>
          <cell r="I51">
            <v>721057.63000000012</v>
          </cell>
          <cell r="J51">
            <v>7908.5000000000218</v>
          </cell>
          <cell r="K51">
            <v>728966.13</v>
          </cell>
        </row>
        <row r="52">
          <cell r="D52" t="str">
            <v>24hr Blood Pressure</v>
          </cell>
          <cell r="E52">
            <v>3719</v>
          </cell>
          <cell r="F52">
            <v>3253.0900000000011</v>
          </cell>
          <cell r="G52">
            <v>465.90999999999912</v>
          </cell>
          <cell r="H52">
            <v>44661</v>
          </cell>
          <cell r="I52">
            <v>39037.08</v>
          </cell>
          <cell r="J52">
            <v>5623.9199999999946</v>
          </cell>
          <cell r="K52">
            <v>44661</v>
          </cell>
        </row>
        <row r="53">
          <cell r="D53" t="str">
            <v>Anti Psychotic Meds Reviews &amp; Health Checks</v>
          </cell>
          <cell r="E53">
            <v>22548</v>
          </cell>
          <cell r="F53">
            <v>22557.1</v>
          </cell>
          <cell r="G53">
            <v>-9.0999999999969532</v>
          </cell>
          <cell r="H53">
            <v>270685</v>
          </cell>
          <cell r="I53">
            <v>271560.32000000007</v>
          </cell>
          <cell r="J53">
            <v>-875.32000000006065</v>
          </cell>
          <cell r="K53">
            <v>270685</v>
          </cell>
        </row>
        <row r="54">
          <cell r="D54" t="str">
            <v>Ear Irrigation - 05D (£0.79)</v>
          </cell>
          <cell r="E54">
            <v>46530</v>
          </cell>
          <cell r="F54">
            <v>8861.9000000000015</v>
          </cell>
          <cell r="G54">
            <v>37668.1</v>
          </cell>
          <cell r="H54">
            <v>558491</v>
          </cell>
          <cell r="I54">
            <v>106342.79999999999</v>
          </cell>
          <cell r="J54">
            <v>452148.2</v>
          </cell>
          <cell r="K54">
            <v>558491</v>
          </cell>
        </row>
        <row r="55">
          <cell r="D55" t="str">
            <v>Ear Irrigation - 05G &amp; 05W (£0.10)</v>
          </cell>
          <cell r="E55">
            <v>0</v>
          </cell>
          <cell r="F55">
            <v>4253.9500000000007</v>
          </cell>
          <cell r="G55">
            <v>-4253.9500000000007</v>
          </cell>
          <cell r="H55">
            <v>0</v>
          </cell>
          <cell r="I55">
            <v>51225.999999999978</v>
          </cell>
          <cell r="J55">
            <v>-51225.999999999978</v>
          </cell>
          <cell r="K55">
            <v>0</v>
          </cell>
        </row>
        <row r="56">
          <cell r="D56" t="str">
            <v>Ear Irrigation - 05Q (£1.73)</v>
          </cell>
          <cell r="E56">
            <v>0</v>
          </cell>
          <cell r="F56">
            <v>32145.78</v>
          </cell>
          <cell r="G56">
            <v>-32145.78</v>
          </cell>
          <cell r="H56">
            <v>0</v>
          </cell>
          <cell r="I56">
            <v>383729.4</v>
          </cell>
          <cell r="J56">
            <v>-383729.4</v>
          </cell>
          <cell r="K56">
            <v>0</v>
          </cell>
        </row>
        <row r="57">
          <cell r="D57" t="str">
            <v>Elderly Care Facilitators (£6 LIS)</v>
          </cell>
          <cell r="E57">
            <v>276213</v>
          </cell>
          <cell r="F57">
            <v>276269.09000000003</v>
          </cell>
          <cell r="G57">
            <v>-56.090000000039254</v>
          </cell>
          <cell r="H57">
            <v>3314512</v>
          </cell>
          <cell r="I57">
            <v>3325284.9200000009</v>
          </cell>
          <cell r="J57">
            <v>-10772.920000001024</v>
          </cell>
          <cell r="K57">
            <v>3314512</v>
          </cell>
        </row>
        <row r="58">
          <cell r="D58" t="str">
            <v>ELF Testing &amp; Recall and Liver Pathway</v>
          </cell>
          <cell r="E58">
            <v>18871</v>
          </cell>
          <cell r="F58">
            <v>18874.319999999996</v>
          </cell>
          <cell r="G58">
            <v>-3.3199999999966963</v>
          </cell>
          <cell r="H58">
            <v>226496</v>
          </cell>
          <cell r="I58">
            <v>227224.08000000005</v>
          </cell>
          <cell r="J58">
            <v>-728.08000000002357</v>
          </cell>
          <cell r="K58">
            <v>226496</v>
          </cell>
        </row>
        <row r="59">
          <cell r="D59" t="str">
            <v>Hepatitis B Vacs</v>
          </cell>
          <cell r="E59">
            <v>1381</v>
          </cell>
          <cell r="F59">
            <v>1381.0699999999997</v>
          </cell>
          <cell r="G59">
            <v>-6.9999999999708962E-2</v>
          </cell>
          <cell r="H59">
            <v>16571</v>
          </cell>
          <cell r="I59">
            <v>16626.420000000002</v>
          </cell>
          <cell r="J59">
            <v>-55.420000000003682</v>
          </cell>
          <cell r="K59">
            <v>16571</v>
          </cell>
        </row>
        <row r="60">
          <cell r="D60" t="str">
            <v>LIS (£1.50) - 05D Care Home LES Non-Sign Up</v>
          </cell>
          <cell r="E60">
            <v>2038</v>
          </cell>
          <cell r="F60">
            <v>2032.43</v>
          </cell>
          <cell r="G60">
            <v>5.5699999999999861</v>
          </cell>
          <cell r="H60">
            <v>24390</v>
          </cell>
          <cell r="I60">
            <v>24389.16</v>
          </cell>
          <cell r="J60">
            <v>0.84000000000003183</v>
          </cell>
          <cell r="K60">
            <v>24390</v>
          </cell>
        </row>
        <row r="61">
          <cell r="D61" t="str">
            <v>LIS (£3.50) - 05D UO Non-Sign Up</v>
          </cell>
          <cell r="E61">
            <v>0</v>
          </cell>
          <cell r="F61">
            <v>5658.2999999999993</v>
          </cell>
          <cell r="G61">
            <v>-5658.2999999999993</v>
          </cell>
          <cell r="H61">
            <v>0</v>
          </cell>
          <cell r="I61">
            <v>67899.600000000006</v>
          </cell>
          <cell r="J61">
            <v>-67899.600000000006</v>
          </cell>
          <cell r="K61">
            <v>0</v>
          </cell>
        </row>
        <row r="62">
          <cell r="D62" t="str">
            <v>PMS Reinvestment - UO Non-Sign Up</v>
          </cell>
          <cell r="E62">
            <v>0</v>
          </cell>
          <cell r="F62">
            <v>3362.64</v>
          </cell>
          <cell r="G62">
            <v>-3362.64</v>
          </cell>
          <cell r="H62">
            <v>0</v>
          </cell>
          <cell r="I62">
            <v>40351.68</v>
          </cell>
          <cell r="J62">
            <v>-40351.68</v>
          </cell>
          <cell r="K62">
            <v>0</v>
          </cell>
        </row>
        <row r="63">
          <cell r="D63" t="str">
            <v>Prophylactic Antibiotics for Meningococcal</v>
          </cell>
          <cell r="E63">
            <v>1381</v>
          </cell>
          <cell r="F63">
            <v>1381.0699999999997</v>
          </cell>
          <cell r="G63">
            <v>-6.9999999999708962E-2</v>
          </cell>
          <cell r="H63">
            <v>16571</v>
          </cell>
          <cell r="I63">
            <v>16626.420000000002</v>
          </cell>
          <cell r="J63">
            <v>-55.420000000003682</v>
          </cell>
          <cell r="K63">
            <v>16571</v>
          </cell>
        </row>
        <row r="64">
          <cell r="E64">
            <v>372681</v>
          </cell>
          <cell r="F64">
            <v>380030.74000000005</v>
          </cell>
          <cell r="G64">
            <v>-7349.7400000000271</v>
          </cell>
          <cell r="H64">
            <v>4472377</v>
          </cell>
          <cell r="I64">
            <v>4570297.88</v>
          </cell>
          <cell r="J64">
            <v>-97920.880000001154</v>
          </cell>
          <cell r="K64">
            <v>4472377</v>
          </cell>
        </row>
        <row r="65">
          <cell r="D65" t="str">
            <v>Broomwell Healthwatch</v>
          </cell>
          <cell r="E65">
            <v>2434</v>
          </cell>
          <cell r="F65">
            <v>-1293.6300000000001</v>
          </cell>
          <cell r="G65">
            <v>3727.63</v>
          </cell>
          <cell r="H65">
            <v>29296</v>
          </cell>
          <cell r="I65">
            <v>20147.099999999999</v>
          </cell>
          <cell r="J65">
            <v>9148.9</v>
          </cell>
          <cell r="K65">
            <v>29296</v>
          </cell>
        </row>
        <row r="66">
          <cell r="D66" t="str">
            <v>Extended Minor Surgery</v>
          </cell>
          <cell r="E66">
            <v>2651</v>
          </cell>
          <cell r="F66">
            <v>-20691.919999999998</v>
          </cell>
          <cell r="G66">
            <v>23342.92</v>
          </cell>
          <cell r="H66">
            <v>31833</v>
          </cell>
          <cell r="I66">
            <v>18263.64</v>
          </cell>
          <cell r="J66">
            <v>13569.36</v>
          </cell>
          <cell r="K66">
            <v>31833</v>
          </cell>
        </row>
        <row r="67">
          <cell r="D67" t="str">
            <v>GP Training</v>
          </cell>
          <cell r="E67">
            <v>-8</v>
          </cell>
          <cell r="F67">
            <v>0</v>
          </cell>
          <cell r="G67">
            <v>-8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D68" t="str">
            <v>IUS for Menorrhagia - MPFT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6375</v>
          </cell>
          <cell r="J68">
            <v>-6375</v>
          </cell>
          <cell r="K68">
            <v>0</v>
          </cell>
        </row>
        <row r="69">
          <cell r="D69" t="str">
            <v>Ring-Fenced Training</v>
          </cell>
          <cell r="E69">
            <v>1</v>
          </cell>
          <cell r="F69">
            <v>0</v>
          </cell>
          <cell r="G69">
            <v>1</v>
          </cell>
          <cell r="H69">
            <v>0</v>
          </cell>
          <cell r="I69">
            <v>1028.7</v>
          </cell>
          <cell r="J69">
            <v>-1028.7</v>
          </cell>
          <cell r="K69">
            <v>0</v>
          </cell>
        </row>
        <row r="70">
          <cell r="D70" t="str">
            <v>Training</v>
          </cell>
          <cell r="E70">
            <v>-26</v>
          </cell>
          <cell r="F70">
            <v>0</v>
          </cell>
          <cell r="G70">
            <v>-26</v>
          </cell>
          <cell r="H70">
            <v>0</v>
          </cell>
          <cell r="I70">
            <v>50</v>
          </cell>
          <cell r="J70">
            <v>-50</v>
          </cell>
          <cell r="K70">
            <v>0</v>
          </cell>
        </row>
        <row r="71">
          <cell r="D71" t="str">
            <v>UO Contribution (PMS Reinvestment)</v>
          </cell>
          <cell r="E71">
            <v>-329798</v>
          </cell>
          <cell r="F71">
            <v>-329788.75</v>
          </cell>
          <cell r="G71">
            <v>-9.25</v>
          </cell>
          <cell r="H71">
            <v>-3957696</v>
          </cell>
          <cell r="I71">
            <v>-3957465</v>
          </cell>
          <cell r="J71">
            <v>-231</v>
          </cell>
          <cell r="K71">
            <v>-3957696</v>
          </cell>
        </row>
        <row r="72">
          <cell r="E72">
            <v>-324746</v>
          </cell>
          <cell r="F72">
            <v>-351774.3</v>
          </cell>
          <cell r="G72">
            <v>27028.3</v>
          </cell>
          <cell r="H72">
            <v>-3896567</v>
          </cell>
          <cell r="I72">
            <v>-3911600.56</v>
          </cell>
          <cell r="J72">
            <v>15033.560000000001</v>
          </cell>
          <cell r="K72">
            <v>-3896567</v>
          </cell>
        </row>
        <row r="73">
          <cell r="D73" t="str">
            <v>Anti-Coag Warfarin</v>
          </cell>
          <cell r="E73">
            <v>0</v>
          </cell>
          <cell r="F73">
            <v>3860</v>
          </cell>
          <cell r="G73">
            <v>-3860</v>
          </cell>
          <cell r="H73">
            <v>0</v>
          </cell>
          <cell r="I73">
            <v>3860</v>
          </cell>
          <cell r="J73">
            <v>-3860</v>
          </cell>
          <cell r="K73">
            <v>0</v>
          </cell>
        </row>
        <row r="74">
          <cell r="E74">
            <v>0</v>
          </cell>
          <cell r="F74">
            <v>3860</v>
          </cell>
          <cell r="G74">
            <v>-3860</v>
          </cell>
          <cell r="H74">
            <v>0</v>
          </cell>
          <cell r="I74">
            <v>3860</v>
          </cell>
          <cell r="J74">
            <v>-3860</v>
          </cell>
          <cell r="K74">
            <v>0</v>
          </cell>
        </row>
        <row r="75">
          <cell r="E75">
            <v>1196770</v>
          </cell>
          <cell r="F75">
            <v>1118432.3900000006</v>
          </cell>
          <cell r="G75">
            <v>78337.610000000073</v>
          </cell>
          <cell r="H75">
            <v>14362099</v>
          </cell>
          <cell r="I75">
            <v>13389464.860000003</v>
          </cell>
          <cell r="J75">
            <v>972634.13999999652</v>
          </cell>
          <cell r="K75">
            <v>14362099</v>
          </cell>
        </row>
        <row r="76">
          <cell r="D76" t="str">
            <v>Prior Year LES</v>
          </cell>
          <cell r="E76">
            <v>0</v>
          </cell>
          <cell r="F76">
            <v>15169.91</v>
          </cell>
          <cell r="G76">
            <v>-15169.91</v>
          </cell>
          <cell r="H76">
            <v>0</v>
          </cell>
          <cell r="I76">
            <v>-1331401.6100000003</v>
          </cell>
          <cell r="J76">
            <v>1331401.6100000003</v>
          </cell>
          <cell r="K76">
            <v>0</v>
          </cell>
        </row>
        <row r="77">
          <cell r="E77">
            <v>0</v>
          </cell>
          <cell r="F77">
            <v>15169.91</v>
          </cell>
          <cell r="G77">
            <v>-15169.91</v>
          </cell>
          <cell r="H77">
            <v>0</v>
          </cell>
          <cell r="I77">
            <v>-1331401.6100000003</v>
          </cell>
          <cell r="J77">
            <v>1331401.6100000003</v>
          </cell>
          <cell r="K77">
            <v>0</v>
          </cell>
        </row>
        <row r="78">
          <cell r="E78">
            <v>0</v>
          </cell>
          <cell r="F78">
            <v>15169.91</v>
          </cell>
          <cell r="G78">
            <v>-15169.91</v>
          </cell>
          <cell r="H78">
            <v>0</v>
          </cell>
          <cell r="I78">
            <v>-1331401.6100000003</v>
          </cell>
          <cell r="J78">
            <v>1331401.6100000003</v>
          </cell>
          <cell r="K78">
            <v>0</v>
          </cell>
        </row>
        <row r="79">
          <cell r="D79" t="str">
            <v>List Size Movement</v>
          </cell>
          <cell r="E79">
            <v>-5295</v>
          </cell>
          <cell r="F79">
            <v>0</v>
          </cell>
          <cell r="G79">
            <v>-5295</v>
          </cell>
          <cell r="H79">
            <v>-63584</v>
          </cell>
          <cell r="I79">
            <v>0</v>
          </cell>
          <cell r="J79">
            <v>-63584</v>
          </cell>
          <cell r="K79">
            <v>-63584</v>
          </cell>
        </row>
        <row r="80">
          <cell r="E80">
            <v>-5295</v>
          </cell>
          <cell r="F80">
            <v>0</v>
          </cell>
          <cell r="G80">
            <v>-5295</v>
          </cell>
          <cell r="H80">
            <v>-63584</v>
          </cell>
          <cell r="I80">
            <v>0</v>
          </cell>
          <cell r="J80">
            <v>-63584</v>
          </cell>
          <cell r="K80">
            <v>-63584</v>
          </cell>
        </row>
        <row r="81">
          <cell r="E81">
            <v>-5295</v>
          </cell>
          <cell r="F81">
            <v>0</v>
          </cell>
          <cell r="G81">
            <v>-5295</v>
          </cell>
          <cell r="H81">
            <v>-63584</v>
          </cell>
          <cell r="I81">
            <v>0</v>
          </cell>
          <cell r="J81">
            <v>-63584</v>
          </cell>
          <cell r="K81">
            <v>-63584</v>
          </cell>
        </row>
        <row r="82">
          <cell r="E82">
            <v>1191475</v>
          </cell>
          <cell r="F82">
            <v>1133602.3000000005</v>
          </cell>
          <cell r="G82">
            <v>57872.70000000007</v>
          </cell>
          <cell r="H82">
            <v>14298515</v>
          </cell>
          <cell r="I82">
            <v>12058063.250000004</v>
          </cell>
          <cell r="J82">
            <v>2240451.7499999967</v>
          </cell>
          <cell r="K82">
            <v>14298515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C2747-8B0A-4B13-9A3E-2994496ADA88}">
  <dimension ref="A1:G30"/>
  <sheetViews>
    <sheetView tabSelected="1" workbookViewId="0">
      <selection activeCell="G25" sqref="G25"/>
    </sheetView>
  </sheetViews>
  <sheetFormatPr defaultRowHeight="14.4" x14ac:dyDescent="0.3"/>
  <cols>
    <col min="1" max="1" width="41.44140625" bestFit="1" customWidth="1"/>
    <col min="2" max="4" width="16.33203125" style="4" customWidth="1"/>
    <col min="5" max="6" width="20.6640625" style="4" customWidth="1"/>
    <col min="7" max="7" width="58.44140625" style="4" bestFit="1" customWidth="1"/>
  </cols>
  <sheetData>
    <row r="1" spans="1:7" s="7" customFormat="1" ht="29.4" customHeight="1" x14ac:dyDescent="0.3">
      <c r="A1" s="5" t="s">
        <v>6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</row>
    <row r="2" spans="1:7" x14ac:dyDescent="0.3">
      <c r="A2" t="s">
        <v>7</v>
      </c>
      <c r="B2" s="1">
        <f>VLOOKUP(A2,'[1]LIS Summary'!$D$17:$K$82,8,0)</f>
        <v>44661</v>
      </c>
      <c r="C2" s="1">
        <v>11355</v>
      </c>
      <c r="D2" s="2">
        <v>153267</v>
      </c>
      <c r="E2" s="3">
        <f>B2/$D2</f>
        <v>0.29139345064495292</v>
      </c>
      <c r="F2" s="3">
        <f t="shared" ref="F2:F30" si="0">C2/$D2</f>
        <v>7.408639824619781E-2</v>
      </c>
      <c r="G2" s="4" t="s">
        <v>38</v>
      </c>
    </row>
    <row r="3" spans="1:7" x14ac:dyDescent="0.3">
      <c r="A3" t="s">
        <v>8</v>
      </c>
      <c r="B3" s="1">
        <f>VLOOKUP(A3,'[1]LIS Summary'!$D$17:$K$82,8,0)</f>
        <v>270685</v>
      </c>
      <c r="C3" s="1">
        <v>67671</v>
      </c>
      <c r="D3" s="2">
        <v>528835</v>
      </c>
      <c r="E3" s="3">
        <f t="shared" ref="E3:E30" si="1">B3/$D3</f>
        <v>0.51185152268666034</v>
      </c>
      <c r="F3" s="3">
        <f t="shared" si="0"/>
        <v>0.1279624079344219</v>
      </c>
      <c r="G3" s="4" t="s">
        <v>38</v>
      </c>
    </row>
    <row r="4" spans="1:7" x14ac:dyDescent="0.3">
      <c r="A4" t="s">
        <v>9</v>
      </c>
      <c r="B4" s="1">
        <v>1542910</v>
      </c>
      <c r="C4" s="1">
        <v>1424913</v>
      </c>
      <c r="D4" s="2">
        <v>1198769</v>
      </c>
      <c r="E4" s="3">
        <f t="shared" si="1"/>
        <v>1.2870786615269498</v>
      </c>
      <c r="F4" s="3">
        <f t="shared" si="0"/>
        <v>1.1886468535639476</v>
      </c>
      <c r="G4" s="4" t="s">
        <v>35</v>
      </c>
    </row>
    <row r="5" spans="1:7" x14ac:dyDescent="0.3">
      <c r="A5" t="s">
        <v>10</v>
      </c>
      <c r="B5" s="1">
        <v>407567</v>
      </c>
      <c r="C5" s="1">
        <v>432191</v>
      </c>
      <c r="D5" s="2">
        <v>1198769</v>
      </c>
      <c r="E5" s="3">
        <f t="shared" si="1"/>
        <v>0.3399879376260147</v>
      </c>
      <c r="F5" s="3">
        <f t="shared" si="0"/>
        <v>0.36052900934208343</v>
      </c>
      <c r="G5" s="4" t="s">
        <v>35</v>
      </c>
    </row>
    <row r="6" spans="1:7" x14ac:dyDescent="0.3">
      <c r="A6" t="s">
        <v>33</v>
      </c>
      <c r="B6" s="1">
        <v>158050</v>
      </c>
      <c r="C6" s="1">
        <v>160950</v>
      </c>
      <c r="D6" s="2">
        <v>1198769</v>
      </c>
      <c r="E6" s="3">
        <f t="shared" si="1"/>
        <v>0.13184358287543305</v>
      </c>
      <c r="F6" s="3">
        <f t="shared" si="0"/>
        <v>0.13426273118507401</v>
      </c>
      <c r="G6" s="4" t="s">
        <v>35</v>
      </c>
    </row>
    <row r="7" spans="1:7" x14ac:dyDescent="0.3">
      <c r="A7" t="s">
        <v>11</v>
      </c>
      <c r="B7" s="1">
        <f>VLOOKUP(A7,'[1]LIS Summary'!$D$17:$K$82,8,0)</f>
        <v>15188</v>
      </c>
      <c r="C7" s="1">
        <v>3862</v>
      </c>
      <c r="D7" s="2">
        <v>153267</v>
      </c>
      <c r="E7" s="3">
        <f t="shared" si="1"/>
        <v>9.9095043290466964E-2</v>
      </c>
      <c r="F7" s="3">
        <f t="shared" si="0"/>
        <v>2.5197857333933593E-2</v>
      </c>
      <c r="G7" s="4" t="s">
        <v>39</v>
      </c>
    </row>
    <row r="8" spans="1:7" x14ac:dyDescent="0.3">
      <c r="A8" t="s">
        <v>12</v>
      </c>
      <c r="B8" s="1">
        <f>VLOOKUP(A8,'[1]LIS Summary'!$D$17:$K$82,8,0)</f>
        <v>11021</v>
      </c>
      <c r="C8" s="1">
        <v>16081</v>
      </c>
      <c r="D8" s="2">
        <v>153267</v>
      </c>
      <c r="E8" s="3">
        <f t="shared" si="1"/>
        <v>7.190719463420045E-2</v>
      </c>
      <c r="F8" s="3">
        <f t="shared" si="0"/>
        <v>0.10492147689978926</v>
      </c>
      <c r="G8" s="4" t="s">
        <v>35</v>
      </c>
    </row>
    <row r="9" spans="1:7" x14ac:dyDescent="0.3">
      <c r="A9" t="s">
        <v>13</v>
      </c>
      <c r="B9" s="1">
        <f>VLOOKUP(A9,'[1]LIS Summary'!$D$17:$K$82,8,0)</f>
        <v>3766</v>
      </c>
      <c r="C9" s="1">
        <v>11750</v>
      </c>
      <c r="D9" s="2">
        <v>153267</v>
      </c>
      <c r="E9" s="3">
        <f t="shared" si="1"/>
        <v>2.4571499409527166E-2</v>
      </c>
      <c r="F9" s="3">
        <f t="shared" si="0"/>
        <v>7.6663600122661754E-2</v>
      </c>
      <c r="G9" s="4" t="s">
        <v>35</v>
      </c>
    </row>
    <row r="10" spans="1:7" x14ac:dyDescent="0.3">
      <c r="A10" t="s">
        <v>14</v>
      </c>
      <c r="B10" s="1">
        <f>VLOOKUP(A10,'[1]LIS Summary'!$D$17:$K$82,8,0)</f>
        <v>130271</v>
      </c>
      <c r="C10" s="1">
        <v>113213</v>
      </c>
      <c r="D10" s="2">
        <v>153267</v>
      </c>
      <c r="E10" s="3">
        <f t="shared" si="1"/>
        <v>0.8499611788578102</v>
      </c>
      <c r="F10" s="3">
        <f t="shared" si="0"/>
        <v>0.73866520516484302</v>
      </c>
      <c r="G10" s="4" t="s">
        <v>35</v>
      </c>
    </row>
    <row r="11" spans="1:7" x14ac:dyDescent="0.3">
      <c r="A11" t="s">
        <v>15</v>
      </c>
      <c r="B11" s="1">
        <v>558491</v>
      </c>
      <c r="C11" s="1">
        <v>558492</v>
      </c>
      <c r="D11" s="2">
        <v>1198769</v>
      </c>
      <c r="E11" s="3">
        <f t="shared" si="1"/>
        <v>0.46588708917230925</v>
      </c>
      <c r="F11" s="3">
        <f t="shared" si="0"/>
        <v>0.46588792336138157</v>
      </c>
      <c r="G11" s="4" t="s">
        <v>34</v>
      </c>
    </row>
    <row r="12" spans="1:7" x14ac:dyDescent="0.3">
      <c r="A12" t="s">
        <v>16</v>
      </c>
      <c r="B12" s="1">
        <f>VLOOKUP(A12,'[1]LIS Summary'!$D$17:$K$82,8,0)</f>
        <v>490964</v>
      </c>
      <c r="C12" s="1">
        <v>763479</v>
      </c>
      <c r="D12" s="2">
        <v>1198769</v>
      </c>
      <c r="E12" s="3">
        <f t="shared" si="1"/>
        <v>0.40955680368778308</v>
      </c>
      <c r="F12" s="3">
        <f t="shared" si="0"/>
        <v>0.63688583872288995</v>
      </c>
      <c r="G12" s="4" t="s">
        <v>35</v>
      </c>
    </row>
    <row r="13" spans="1:7" x14ac:dyDescent="0.3">
      <c r="A13" t="s">
        <v>17</v>
      </c>
      <c r="B13" s="1">
        <f>VLOOKUP(A13,'[1]LIS Summary'!$D$17:$K$82,8,0)</f>
        <v>226496</v>
      </c>
      <c r="C13" s="1">
        <v>229864</v>
      </c>
      <c r="D13" s="2">
        <v>528835</v>
      </c>
      <c r="E13" s="3">
        <f t="shared" si="1"/>
        <v>0.42829237853016539</v>
      </c>
      <c r="F13" s="3">
        <f t="shared" si="0"/>
        <v>0.43466109467036029</v>
      </c>
      <c r="G13" s="4" t="s">
        <v>35</v>
      </c>
    </row>
    <row r="14" spans="1:7" x14ac:dyDescent="0.3">
      <c r="A14" t="s">
        <v>18</v>
      </c>
      <c r="B14" s="1">
        <v>3314512</v>
      </c>
      <c r="C14" s="1">
        <v>3363864</v>
      </c>
      <c r="D14" s="2">
        <v>528835</v>
      </c>
      <c r="E14" s="3">
        <f t="shared" si="1"/>
        <v>6.2675730615409346</v>
      </c>
      <c r="F14" s="3">
        <f t="shared" si="0"/>
        <v>6.3608951752436962</v>
      </c>
      <c r="G14" s="4" t="s">
        <v>35</v>
      </c>
    </row>
    <row r="15" spans="1:7" x14ac:dyDescent="0.3">
      <c r="A15" t="s">
        <v>19</v>
      </c>
      <c r="B15" s="1">
        <f>VLOOKUP(A15,'[1]LIS Summary'!$D$17:$K$82,8,0)</f>
        <v>16571</v>
      </c>
      <c r="C15" s="1">
        <v>23940</v>
      </c>
      <c r="D15" s="2">
        <v>528835</v>
      </c>
      <c r="E15" s="3">
        <f t="shared" si="1"/>
        <v>3.1334915427307194E-2</v>
      </c>
      <c r="F15" s="3">
        <f t="shared" si="0"/>
        <v>4.5269318407442777E-2</v>
      </c>
      <c r="G15" s="4" t="s">
        <v>38</v>
      </c>
    </row>
    <row r="16" spans="1:7" x14ac:dyDescent="0.3">
      <c r="A16" t="s">
        <v>36</v>
      </c>
      <c r="B16" s="1">
        <v>107008</v>
      </c>
      <c r="C16" s="1">
        <v>285156</v>
      </c>
      <c r="D16" s="2">
        <v>1198769</v>
      </c>
      <c r="E16" s="3">
        <f t="shared" si="1"/>
        <v>8.9264904247607343E-2</v>
      </c>
      <c r="F16" s="3">
        <f t="shared" si="0"/>
        <v>0.23787401909792463</v>
      </c>
      <c r="G16" s="4" t="s">
        <v>35</v>
      </c>
    </row>
    <row r="17" spans="1:7" x14ac:dyDescent="0.3">
      <c r="A17" t="s">
        <v>20</v>
      </c>
      <c r="B17" s="1">
        <f>VLOOKUP(A17,'[1]LIS Summary'!$D$17:$K$82,8,0)</f>
        <v>3204</v>
      </c>
      <c r="C17" s="1">
        <v>815</v>
      </c>
      <c r="D17" s="2">
        <v>153267</v>
      </c>
      <c r="E17" s="3">
        <f t="shared" si="1"/>
        <v>2.0904695727064534E-2</v>
      </c>
      <c r="F17" s="3">
        <f t="shared" si="0"/>
        <v>5.3175177957420711E-3</v>
      </c>
      <c r="G17" s="4" t="s">
        <v>39</v>
      </c>
    </row>
    <row r="18" spans="1:7" x14ac:dyDescent="0.3">
      <c r="A18" t="s">
        <v>21</v>
      </c>
      <c r="B18" s="1">
        <f>VLOOKUP(A18,'[1]LIS Summary'!$D$17:$K$82,8,0)</f>
        <v>2859957</v>
      </c>
      <c r="C18" s="1">
        <v>2899449</v>
      </c>
      <c r="D18" s="2">
        <v>1198769</v>
      </c>
      <c r="E18" s="3">
        <f t="shared" si="1"/>
        <v>2.385744876619265</v>
      </c>
      <c r="F18" s="3">
        <f t="shared" si="0"/>
        <v>2.4186886714621414</v>
      </c>
      <c r="G18" s="4" t="s">
        <v>35</v>
      </c>
    </row>
    <row r="19" spans="1:7" x14ac:dyDescent="0.3">
      <c r="A19" t="s">
        <v>22</v>
      </c>
      <c r="B19" s="1">
        <f>VLOOKUP(A19,'[1]LIS Summary'!$D$17:$K$82,8,0)</f>
        <v>175066</v>
      </c>
      <c r="C19" s="1">
        <v>43766</v>
      </c>
      <c r="D19" s="2">
        <v>153267</v>
      </c>
      <c r="E19" s="3">
        <f t="shared" si="1"/>
        <v>1.1422289207722471</v>
      </c>
      <c r="F19" s="3">
        <f t="shared" si="0"/>
        <v>0.2855539679122055</v>
      </c>
      <c r="G19" s="4" t="s">
        <v>39</v>
      </c>
    </row>
    <row r="20" spans="1:7" x14ac:dyDescent="0.3">
      <c r="A20" t="s">
        <v>23</v>
      </c>
      <c r="B20" s="1">
        <f>VLOOKUP(A20,'[1]LIS Summary'!$D$17:$K$82,8,0)</f>
        <v>73429</v>
      </c>
      <c r="C20" s="1">
        <v>65533</v>
      </c>
      <c r="D20" s="2">
        <v>374606</v>
      </c>
      <c r="E20" s="3">
        <f t="shared" si="1"/>
        <v>0.19601661478993929</v>
      </c>
      <c r="F20" s="3">
        <f t="shared" si="0"/>
        <v>0.17493846868443111</v>
      </c>
      <c r="G20" s="4" t="s">
        <v>35</v>
      </c>
    </row>
    <row r="21" spans="1:7" x14ac:dyDescent="0.3">
      <c r="A21" t="s">
        <v>24</v>
      </c>
      <c r="B21" s="1">
        <f>VLOOKUP(A21,'[1]LIS Summary'!$D$17:$K$82,8,0)</f>
        <v>1217173</v>
      </c>
      <c r="C21" s="1">
        <v>1250860</v>
      </c>
      <c r="D21" s="2">
        <v>1198769</v>
      </c>
      <c r="E21" s="3">
        <f t="shared" si="1"/>
        <v>1.0153524156864251</v>
      </c>
      <c r="F21" s="3">
        <f t="shared" si="0"/>
        <v>1.043453742964658</v>
      </c>
      <c r="G21" s="4" t="s">
        <v>35</v>
      </c>
    </row>
    <row r="22" spans="1:7" x14ac:dyDescent="0.3">
      <c r="A22" t="s">
        <v>25</v>
      </c>
      <c r="B22" s="1">
        <f>VLOOKUP(A22,'[1]LIS Summary'!$D$17:$K$82,8,0)</f>
        <v>1712246</v>
      </c>
      <c r="C22" s="1">
        <v>1588093</v>
      </c>
      <c r="D22" s="2">
        <v>1198769</v>
      </c>
      <c r="E22" s="3">
        <f t="shared" si="1"/>
        <v>1.4283369022722476</v>
      </c>
      <c r="F22" s="3">
        <f t="shared" si="0"/>
        <v>1.3247698263802283</v>
      </c>
      <c r="G22" s="4" t="s">
        <v>35</v>
      </c>
    </row>
    <row r="23" spans="1:7" x14ac:dyDescent="0.3">
      <c r="A23" t="s">
        <v>26</v>
      </c>
      <c r="B23" s="1">
        <f>VLOOKUP(A23,'[1]LIS Summary'!$D$17:$K$82,8,0)</f>
        <v>395793</v>
      </c>
      <c r="C23" s="1">
        <v>365000</v>
      </c>
      <c r="D23" s="2">
        <v>1198769</v>
      </c>
      <c r="E23" s="3">
        <f t="shared" si="1"/>
        <v>0.33016619548887233</v>
      </c>
      <c r="F23" s="3">
        <f t="shared" si="0"/>
        <v>0.30447901138584665</v>
      </c>
      <c r="G23" s="4" t="s">
        <v>35</v>
      </c>
    </row>
    <row r="24" spans="1:7" x14ac:dyDescent="0.3">
      <c r="A24" t="s">
        <v>27</v>
      </c>
      <c r="B24" s="1">
        <v>819862</v>
      </c>
      <c r="C24" s="1">
        <v>824372</v>
      </c>
      <c r="D24" s="2">
        <v>1198769</v>
      </c>
      <c r="E24" s="3">
        <f t="shared" si="1"/>
        <v>0.68391992118581646</v>
      </c>
      <c r="F24" s="3">
        <f t="shared" si="0"/>
        <v>0.68768211390184431</v>
      </c>
      <c r="G24" s="4" t="s">
        <v>35</v>
      </c>
    </row>
    <row r="25" spans="1:7" x14ac:dyDescent="0.3">
      <c r="A25" t="s">
        <v>28</v>
      </c>
      <c r="B25" s="1">
        <f>VLOOKUP(A25,'[1]LIS Summary'!$D$17:$K$82,8,0)</f>
        <v>16571</v>
      </c>
      <c r="C25" s="1">
        <v>4213</v>
      </c>
      <c r="D25" s="2">
        <v>528835</v>
      </c>
      <c r="E25" s="3">
        <f t="shared" si="1"/>
        <v>3.1334915427307194E-2</v>
      </c>
      <c r="F25" s="3">
        <f t="shared" si="0"/>
        <v>7.9665680221619219E-3</v>
      </c>
      <c r="G25" s="4" t="s">
        <v>38</v>
      </c>
    </row>
    <row r="26" spans="1:7" x14ac:dyDescent="0.3">
      <c r="A26" t="s">
        <v>29</v>
      </c>
      <c r="B26" s="1">
        <f>VLOOKUP(A26,'[1]LIS Summary'!$D$17:$K$82,8,0)</f>
        <v>306854</v>
      </c>
      <c r="C26" s="1">
        <v>281059</v>
      </c>
      <c r="D26" s="2">
        <v>1198769</v>
      </c>
      <c r="E26" s="3">
        <f>B26/$D26</f>
        <v>0.25597425358847287</v>
      </c>
      <c r="F26" s="3">
        <f t="shared" si="0"/>
        <v>0.23445634646875252</v>
      </c>
      <c r="G26" s="4" t="s">
        <v>35</v>
      </c>
    </row>
    <row r="27" spans="1:7" x14ac:dyDescent="0.3">
      <c r="A27" t="s">
        <v>30</v>
      </c>
      <c r="B27" s="1">
        <f>VLOOKUP(A27,'[1]LIS Summary'!$D$17:$K$82,8,0)</f>
        <v>35214</v>
      </c>
      <c r="C27" s="1">
        <v>277840</v>
      </c>
      <c r="D27" s="2">
        <v>221339</v>
      </c>
      <c r="E27" s="3">
        <f t="shared" si="1"/>
        <v>0.15909532436669543</v>
      </c>
      <c r="F27" s="3">
        <f t="shared" si="0"/>
        <v>1.2552690669064195</v>
      </c>
      <c r="G27" s="4" t="s">
        <v>35</v>
      </c>
    </row>
    <row r="28" spans="1:7" x14ac:dyDescent="0.3">
      <c r="A28" t="s">
        <v>37</v>
      </c>
      <c r="B28" s="1">
        <v>1513996</v>
      </c>
      <c r="C28" s="1">
        <v>1586573</v>
      </c>
      <c r="D28" s="2">
        <v>1198769</v>
      </c>
      <c r="E28" s="3">
        <f t="shared" si="1"/>
        <v>1.2629589186907568</v>
      </c>
      <c r="F28" s="3">
        <f t="shared" si="0"/>
        <v>1.3235018589903476</v>
      </c>
      <c r="G28" s="4" t="s">
        <v>35</v>
      </c>
    </row>
    <row r="29" spans="1:7" x14ac:dyDescent="0.3">
      <c r="A29" t="s">
        <v>31</v>
      </c>
      <c r="B29" s="1">
        <v>0</v>
      </c>
      <c r="C29" s="1">
        <v>740000</v>
      </c>
      <c r="D29" s="2">
        <v>1198769</v>
      </c>
      <c r="E29" s="3">
        <f t="shared" si="1"/>
        <v>0</v>
      </c>
      <c r="F29" s="3">
        <f t="shared" si="0"/>
        <v>0.61729991349459323</v>
      </c>
      <c r="G29" s="4" t="s">
        <v>35</v>
      </c>
    </row>
    <row r="30" spans="1:7" x14ac:dyDescent="0.3">
      <c r="A30" t="s">
        <v>32</v>
      </c>
      <c r="B30" s="1">
        <f>VLOOKUP(A30,'[1]LIS Summary'!$D$17:$K$82,8,0)</f>
        <v>1785889</v>
      </c>
      <c r="C30" s="1">
        <v>1616171</v>
      </c>
      <c r="D30" s="2">
        <v>1198769</v>
      </c>
      <c r="E30" s="3">
        <f t="shared" si="1"/>
        <v>1.4897690881228993</v>
      </c>
      <c r="F30" s="3">
        <f t="shared" si="0"/>
        <v>1.3481921871519869</v>
      </c>
      <c r="G30" s="4" t="s">
        <v>35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c199fa6e-e161-4dd5-a161-50ba1d75de80" xsi:nil="true"/>
    <lcf76f155ced4ddcb4097134ff3c332f xmlns="c199fa6e-e161-4dd5-a161-50ba1d75de80">
      <Terms xmlns="http://schemas.microsoft.com/office/infopath/2007/PartnerControls"/>
    </lcf76f155ced4ddcb4097134ff3c332f>
    <TaxCatchAll xmlns="04f0e3bc-3cd1-4b55-b5d9-0f8e8fa95761" xsi:nil="true"/>
    <_x0031_ xmlns="c199fa6e-e161-4dd5-a161-50ba1d75de80" xsi:nil="true"/>
    <Comments xmlns="c199fa6e-e161-4dd5-a161-50ba1d75de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9CFBA0A5475C488B98C0EEF83E4C6C" ma:contentTypeVersion="23" ma:contentTypeDescription="Create a new document." ma:contentTypeScope="" ma:versionID="e9ea5a8a74175b192abe8b5924e7e407">
  <xsd:schema xmlns:xsd="http://www.w3.org/2001/XMLSchema" xmlns:xs="http://www.w3.org/2001/XMLSchema" xmlns:p="http://schemas.microsoft.com/office/2006/metadata/properties" xmlns:ns2="c199fa6e-e161-4dd5-a161-50ba1d75de80" xmlns:ns3="04f0e3bc-3cd1-4b55-b5d9-0f8e8fa95761" targetNamespace="http://schemas.microsoft.com/office/2006/metadata/properties" ma:root="true" ma:fieldsID="8acc98c14fc7d989976163f1f19316cd" ns2:_="" ns3:_="">
    <xsd:import namespace="c199fa6e-e161-4dd5-a161-50ba1d75de80"/>
    <xsd:import namespace="04f0e3bc-3cd1-4b55-b5d9-0f8e8fa957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_x0031_" minOccurs="0"/>
                <xsd:element ref="ns2:Date" minOccurs="0"/>
                <xsd:element ref="ns2:MediaServiceObjectDetectorVersions" minOccurs="0"/>
                <xsd:element ref="ns2:MediaServiceSearchPropertie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9fa6e-e161-4dd5-a161-50ba1d75d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x0031_" ma:index="24" nillable="true" ma:displayName="Outcome" ma:format="Dropdown" ma:internalName="_x0031_">
      <xsd:simpleType>
        <xsd:restriction base="dms:Text">
          <xsd:maxLength value="255"/>
        </xsd:restriction>
      </xsd:simpleType>
    </xsd:element>
    <xsd:element name="Date" ma:index="25" nillable="true" ma:displayName="Date" ma:format="Dropdown" ma:internalName="Date">
      <xsd:simpleType>
        <xsd:restriction base="dms:Text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s" ma:index="28" nillable="true" ma:displayName="UPDATE" ma:description="Updates to application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0e3bc-3cd1-4b55-b5d9-0f8e8fa957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a6e462d-0506-4ff6-8667-db7bc04cf139}" ma:internalName="TaxCatchAll" ma:showField="CatchAllData" ma:web="04f0e3bc-3cd1-4b55-b5d9-0f8e8fa957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C4F3A-F2AB-4858-83B2-C01F6198627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199fa6e-e161-4dd5-a161-50ba1d75de80"/>
    <ds:schemaRef ds:uri="http://purl.org/dc/elements/1.1/"/>
    <ds:schemaRef ds:uri="04f0e3bc-3cd1-4b55-b5d9-0f8e8fa9576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7BB7B5-1333-4172-A11C-874E5982CA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D4421F-5CD9-4400-B627-2B8513B1B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99fa6e-e161-4dd5-a161-50ba1d75de80"/>
    <ds:schemaRef ds:uri="04f0e3bc-3cd1-4b55-b5d9-0f8e8fa957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Jaimie Kaffash</dc:creator>
  <cp:lastModifiedBy>Sharon Thursfield (QNC) SSOT ICB</cp:lastModifiedBy>
  <dcterms:created xsi:type="dcterms:W3CDTF">2024-07-16T13:50:51Z</dcterms:created>
  <dcterms:modified xsi:type="dcterms:W3CDTF">2024-08-14T07:37:01Z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0x010100A89CFBA0A5475C488B98C0EEF83E4C6C</vt:lpwstr>
  </property>
  <property fmtid="{D5CDD505-2E9C-101B-9397-08002B2CF9AE}" pid="3" name="MediaServiceImageTags">
    <vt:lpwstr/>
  </property>
</Properties>
</file>